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0" documentId="13_ncr:1_{0AB92549-5B80-4AE5-83FF-55A009F50C78}" xr6:coauthVersionLast="47" xr6:coauthVersionMax="47" xr10:uidLastSave="{00000000-0000-0000-0000-000000000000}"/>
  <bookViews>
    <workbookView xWindow="-110" yWindow="-110" windowWidth="19420" windowHeight="10300" tabRatio="635" activeTab="2" xr2:uid="{00000000-000D-0000-FFFF-FFFF00000000}"/>
  </bookViews>
  <sheets>
    <sheet name="COPERTINA" sheetId="17" r:id="rId1"/>
    <sheet name="ISTRUZIONI" sheetId="15" r:id="rId2"/>
    <sheet name="GARANZIE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<sst xmlns="http://schemas.openxmlformats.org/spreadsheetml/2006/main" count="40" uniqueCount="37">
  <si>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</si>
  <si>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</si>
  <si>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</si>
  <si>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</si>
  <si>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</si>
  <si>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</si>
  <si>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</si>
  <si>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</si>
  <si>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</si>
  <si>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</si>
  <si>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</si>
  <si>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</si>
  <si>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</si>
  <si>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</si>
  <si>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</si>
  <si>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</si>
  <si>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</si>
  <si>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</si>
  <si>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</si>
  <si>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</si>
  <si>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</si>
  <si>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</si>
  <si>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</si>
  <si>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</si>
  <si>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</si>
  <si>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</si>
  <si>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</si>
  <si>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</si>
  <si>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verifica telematica sul sito internet dell'emittente</t>
    </r>
    <r>
      <rPr>
        <sz val="10"/>
        <color rgb="FF00B050"/>
        <rFont val="Calibri"/>
        <family val="2"/>
        <scheme val="minor"/>
      </rPr>
      <t xml:space="preserve"> </t>
    </r>
  </si>
  <si>
    <t>ALLEGATO 3 – FOGLIO DI CALCOLO RIDUZIONE GARANZIA PROVVISORIA E DEFINITIVA</t>
  </si>
  <si>
    <t>Possesso di una o più delle seguenti certificazioni: SA 8000 – Certificazione Social Accountability 8000
ISO/IEC 27001: 2013 – Sistemi per la gestione della sicurezza delle informazioni
UNI ISO 45001 -  Sistemi di gestione per la salute e sicurezza sul lavoro
UNI 11871:2022 - Studi professionali di Avvocati e Dottori Commercialisti - Principi organizzativi e gestione dei rischi connessi all'esercizio della professione per la creazione e protezione del valore</t>
  </si>
  <si>
    <t>CALCOLO IMPORTO DELLA GARANZIA PROVVISORIA LOTTO_____</t>
  </si>
  <si>
    <t>CALCOLO IMPORTO DELLA GARANZIA DEFINITIVA LOTTO_________</t>
  </si>
  <si>
    <t>ID 2929 - LOTTO________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</si>
  <si>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3 del Disciplinare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</si>
  <si>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"Offerta Economica" del Disciplinare di gara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</si>
  <si>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 di gara Par. 9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</si>
</sst>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14"/>
      <color theme="3" tint="0.3999755851924192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0" fontId="23" fillId="9" borderId="0" xfId="0" applyFont="1" applyFill="1"/>
    <xf numFmtId="0" fontId="24" fillId="9" borderId="0" xfId="0" applyFont="1" applyFill="1"/>
    <xf numFmtId="0" fontId="23" fillId="6" borderId="10" xfId="0" applyFont="1" applyFill="1" applyBorder="1" applyAlignment="1">
      <alignment horizontal="center" vertical="center" wrapText="1"/>
    </xf>
    <xf numFmtId="0" fontId="23" fillId="6" borderId="11" xfId="0" applyFont="1" applyFill="1" applyBorder="1" applyAlignment="1">
      <alignment vertical="center" wrapText="1"/>
    </xf>
    <xf numFmtId="0" fontId="26" fillId="6" borderId="12" xfId="0" applyFont="1" applyFill="1" applyBorder="1" applyAlignment="1">
      <alignment horizontal="center" vertical="center" wrapText="1"/>
    </xf>
    <xf numFmtId="0" fontId="23" fillId="6" borderId="13" xfId="0" applyFont="1" applyFill="1" applyBorder="1" applyAlignment="1">
      <alignment vertical="center" wrapText="1"/>
    </xf>
    <xf numFmtId="0" fontId="23" fillId="9" borderId="0" xfId="0" applyFont="1" applyFill="1" applyAlignment="1">
      <alignment vertical="center" wrapText="1"/>
    </xf>
    <xf numFmtId="0" fontId="23" fillId="9" borderId="0" xfId="0" applyFont="1" applyFill="1" applyAlignment="1">
      <alignment wrapText="1"/>
    </xf>
    <xf numFmtId="0" fontId="27" fillId="9" borderId="1" xfId="0" applyFont="1" applyFill="1" applyBorder="1" applyAlignment="1">
      <alignment vertical="center" wrapText="1"/>
    </xf>
    <xf numFmtId="0" fontId="24" fillId="6" borderId="8" xfId="0" applyFont="1" applyFill="1" applyBorder="1" applyAlignment="1">
      <alignment horizontal="left" vertical="center" wrapText="1"/>
    </xf>
    <xf numFmtId="0" fontId="24" fillId="6" borderId="9" xfId="0" applyFont="1" applyFill="1" applyBorder="1" applyAlignment="1">
      <alignment horizontal="left" vertical="center" wrapText="1"/>
    </xf>
    <xf numFmtId="0" fontId="24" fillId="6" borderId="10" xfId="0" applyFont="1" applyFill="1" applyBorder="1" applyAlignment="1">
      <alignment horizontal="left" vertical="center" wrapText="1"/>
    </xf>
    <xf numFmtId="0" fontId="24" fillId="6" borderId="11" xfId="0" applyFont="1" applyFill="1" applyBorder="1" applyAlignment="1">
      <alignment horizontal="left" vertical="center" wrapText="1"/>
    </xf>
    <xf numFmtId="0" fontId="25" fillId="6" borderId="10" xfId="0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left" vertical="center" wrapText="1"/>
    </xf>
    <xf numFmtId="0" fontId="23" fillId="6" borderId="11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203200</xdr:colOff>
      <xdr:row>3</xdr:row>
      <xdr:rowOff>177800</xdr:rowOff>
    </xdr:from>
    <xdr:to>
      <xdr:col>2</xdr:col>
      <xdr:colOff>1412240</xdr:colOff>
      <xdr:row>4</xdr:row>
      <xdr:rowOff>82550</xdr:rowOff>
    </xdr:to>
    <xdr:pic>
      <xdr:nvPicPr>
        <xdr:cNvPr id="2" name="Immagine 1" descr="Immagine che contiene Elementi grafici, Carattere, grafica, logo&#10;&#10;Descrizione generata automaticamente">
          <a:extLst>
            <a:ext uri="{FF2B5EF4-FFF2-40B4-BE49-F238E27FC236}">
              <a16:creationId xmlns:a16="http://schemas.microsoft.com/office/drawing/2014/main" id="{AC87D881-57AB-45BE-A6B8-F5978E0240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4050" y="539750"/>
          <a:ext cx="1212215" cy="298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6E23C-3293-4E9D-98C3-F7A4E9F7C8CD}">
  <dimension ref="C1:D21"/>
  <sheetViews>
    <sheetView topLeftCell="A14" zoomScaleNormal="100" workbookViewId="0">
      <selection activeCell="D21" sqref="D21"/>
    </sheetView>
  </sheetViews>
  <sheetFormatPr defaultRowHeight="11.5" x14ac:dyDescent="0.25"/>
  <cols>
    <col min="1" max="1" width="2.81640625" style="29" customWidth="1"/>
    <col min="2" max="2" width="3.6328125" style="29" customWidth="1"/>
    <col min="3" max="3" width="20.26953125" style="29" customWidth="1"/>
    <col min="4" max="4" width="86" style="29" customWidth="1"/>
    <col min="5" max="16384" width="8.7265625" style="29"/>
  </cols>
  <sheetData>
    <row r="1" spans="3:4" ht="9.5" customHeight="1" x14ac:dyDescent="0.25"/>
    <row r="2" spans="3:4" ht="9.5" customHeight="1" x14ac:dyDescent="0.25"/>
    <row r="3" spans="3:4" ht="9.5" customHeight="1" x14ac:dyDescent="0.25"/>
    <row r="4" spans="3:4" s="30" customFormat="1" ht="31.5" customHeight="1" x14ac:dyDescent="0.25">
      <c r="C4" s="38"/>
      <c r="D4" s="39"/>
    </row>
    <row r="5" spans="3:4" s="30" customFormat="1" ht="31.5" customHeight="1" x14ac:dyDescent="0.25">
      <c r="C5" s="40"/>
      <c r="D5" s="41"/>
    </row>
    <row r="6" spans="3:4" s="30" customFormat="1" ht="31.5" customHeight="1" x14ac:dyDescent="0.25">
      <c r="C6" s="42" t="s">
        <v>29</v>
      </c>
      <c r="D6" s="43"/>
    </row>
    <row r="7" spans="3:4" x14ac:dyDescent="0.25">
      <c r="C7" s="44"/>
      <c r="D7" s="45"/>
    </row>
    <row r="8" spans="3:4" x14ac:dyDescent="0.25">
      <c r="C8" s="40"/>
      <c r="D8" s="41"/>
    </row>
    <row r="9" spans="3:4" ht="34.5" customHeight="1" x14ac:dyDescent="0.25">
      <c r="C9" s="31"/>
      <c r="D9" s="32"/>
    </row>
    <row r="10" spans="3:4" ht="34.5" customHeight="1" x14ac:dyDescent="0.25">
      <c r="C10" s="31"/>
      <c r="D10" s="32"/>
    </row>
    <row r="11" spans="3:4" ht="34.5" customHeight="1" x14ac:dyDescent="0.25">
      <c r="C11" s="33"/>
      <c r="D11" s="34"/>
    </row>
    <row r="12" spans="3:4" x14ac:dyDescent="0.25">
      <c r="C12" s="35"/>
      <c r="D12" s="35"/>
    </row>
    <row r="13" spans="3:4" x14ac:dyDescent="0.25">
      <c r="C13" s="36"/>
    </row>
    <row r="14" spans="3:4" x14ac:dyDescent="0.25">
      <c r="C14" s="36"/>
    </row>
    <row r="15" spans="3:4" x14ac:dyDescent="0.25">
      <c r="C15" s="36"/>
    </row>
    <row r="16" spans="3:4" x14ac:dyDescent="0.25">
      <c r="C16" s="36"/>
    </row>
    <row r="17" spans="3:3" x14ac:dyDescent="0.25">
      <c r="C17" s="36"/>
    </row>
    <row r="18" spans="3:3" x14ac:dyDescent="0.25">
      <c r="C18" s="36"/>
    </row>
    <row r="19" spans="3:3" x14ac:dyDescent="0.25">
      <c r="C19" s="36"/>
    </row>
    <row r="20" spans="3:3" x14ac:dyDescent="0.25">
      <c r="C20" s="36"/>
    </row>
    <row r="21" spans="3:3" x14ac:dyDescent="0.25">
      <c r="C21" s="36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&amp;L&amp;"Arial,Normale"ID 2844 - Allegato 3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21" sqref="D21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14</v>
      </c>
    </row>
    <row r="4" spans="1:4" s="24" customFormat="1" ht="31.5" customHeight="1" x14ac:dyDescent="0.35">
      <c r="C4" s="46" t="s">
        <v>15</v>
      </c>
      <c r="D4" s="46"/>
    </row>
    <row r="5" spans="1:4" s="24" customFormat="1" ht="31.5" customHeight="1" x14ac:dyDescent="0.35">
      <c r="C5" s="46" t="s">
        <v>16</v>
      </c>
      <c r="D5" s="46"/>
    </row>
    <row r="6" spans="1:4" s="24" customFormat="1" ht="31.5" customHeight="1" x14ac:dyDescent="0.35">
      <c r="C6" s="46" t="s">
        <v>17</v>
      </c>
      <c r="D6" s="46"/>
    </row>
    <row r="7" spans="1:4" x14ac:dyDescent="0.35">
      <c r="C7" s="47"/>
      <c r="D7" s="47"/>
    </row>
    <row r="8" spans="1:4" x14ac:dyDescent="0.35">
      <c r="C8" s="46" t="s">
        <v>18</v>
      </c>
      <c r="D8" s="46"/>
    </row>
    <row r="9" spans="1:4" ht="34.5" customHeight="1" x14ac:dyDescent="0.35">
      <c r="C9" s="21" t="s">
        <v>19</v>
      </c>
      <c r="D9" s="20" t="s">
        <v>25</v>
      </c>
    </row>
    <row r="10" spans="1:4" ht="34.5" customHeight="1" x14ac:dyDescent="0.35">
      <c r="C10" s="22" t="s">
        <v>20</v>
      </c>
      <c r="D10" s="20" t="s">
        <v>21</v>
      </c>
    </row>
    <row r="11" spans="1:4" ht="34.5" customHeight="1" x14ac:dyDescent="0.35">
      <c r="C11" s="23" t="s">
        <v>22</v>
      </c>
      <c r="D11" s="20" t="s">
        <v>23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tabSelected="1" topLeftCell="A19" zoomScaleNormal="100" zoomScaleSheetLayoutView="97" workbookViewId="0">
      <selection activeCell="N4" sqref="N4"/>
    </sheetView>
  </sheetViews>
  <sheetFormatPr defaultRowHeight="14.5" x14ac:dyDescent="0.35"/>
  <cols>
    <col min="1" max="1" width="5.26953125" customWidth="1"/>
    <col min="2" max="2" width="40" customWidth="1"/>
    <col min="3" max="3" width="13.54296875" customWidth="1"/>
    <col min="5" max="5" width="14.1796875" customWidth="1"/>
  </cols>
  <sheetData>
    <row r="2" spans="1:13" x14ac:dyDescent="0.35">
      <c r="B2" s="48" t="s">
        <v>33</v>
      </c>
      <c r="C2" s="48"/>
      <c r="D2" s="48"/>
      <c r="E2" s="48"/>
      <c r="F2" s="1"/>
    </row>
    <row r="3" spans="1:13" ht="28.5" customHeight="1" x14ac:dyDescent="0.35">
      <c r="B3" s="48" t="s">
        <v>10</v>
      </c>
      <c r="C3" s="48"/>
      <c r="D3" s="48"/>
      <c r="E3" s="48"/>
      <c r="F3" s="1"/>
    </row>
    <row r="4" spans="1:13" ht="28.5" customHeight="1" x14ac:dyDescent="0.35">
      <c r="B4" s="54" t="s">
        <v>11</v>
      </c>
      <c r="C4" s="55"/>
      <c r="D4" s="55"/>
      <c r="E4" s="56"/>
      <c r="F4" s="1"/>
    </row>
    <row r="5" spans="1:13" ht="26" x14ac:dyDescent="0.35">
      <c r="B5" s="12" t="s">
        <v>2</v>
      </c>
      <c r="C5" s="12" t="s">
        <v>1</v>
      </c>
      <c r="D5" s="12" t="s">
        <v>0</v>
      </c>
      <c r="E5" s="12" t="s">
        <v>3</v>
      </c>
      <c r="F5" s="1"/>
    </row>
    <row r="6" spans="1:13" x14ac:dyDescent="0.35">
      <c r="A6" s="67"/>
      <c r="B6" s="8" t="s">
        <v>5</v>
      </c>
      <c r="C6" s="3">
        <v>0.3</v>
      </c>
      <c r="D6" s="6" t="s">
        <v>24</v>
      </c>
      <c r="E6" s="68">
        <f>IF(D7="s",C7,IF(D6="s",C6,0))</f>
        <v>0</v>
      </c>
      <c r="F6" s="1"/>
    </row>
    <row r="7" spans="1:13" ht="26" x14ac:dyDescent="0.35">
      <c r="A7" s="67"/>
      <c r="B7" s="8" t="s">
        <v>6</v>
      </c>
      <c r="C7" s="3">
        <v>0.5</v>
      </c>
      <c r="D7" s="6" t="s">
        <v>24</v>
      </c>
      <c r="E7" s="69"/>
      <c r="F7" s="1"/>
    </row>
    <row r="8" spans="1:13" ht="75" customHeight="1" x14ac:dyDescent="0.35">
      <c r="B8" s="8" t="s">
        <v>28</v>
      </c>
      <c r="C8" s="3">
        <v>0.1</v>
      </c>
      <c r="D8" s="6" t="s">
        <v>24</v>
      </c>
      <c r="E8" s="9">
        <f>IF(D8="s",C8,0)</f>
        <v>0</v>
      </c>
      <c r="F8" s="26"/>
      <c r="G8" s="27"/>
      <c r="H8" s="28"/>
      <c r="I8" s="28"/>
      <c r="J8" s="28"/>
      <c r="K8" s="28"/>
      <c r="L8" s="28"/>
    </row>
    <row r="9" spans="1:13" x14ac:dyDescent="0.35">
      <c r="B9" s="13" t="s">
        <v>7</v>
      </c>
      <c r="C9" s="14"/>
      <c r="D9" s="15"/>
      <c r="E9" s="16"/>
      <c r="F9" s="27"/>
      <c r="G9" s="27"/>
      <c r="H9" s="27"/>
      <c r="I9" s="27"/>
      <c r="J9" s="27"/>
      <c r="K9" s="27"/>
      <c r="L9" s="27"/>
      <c r="M9" s="27"/>
    </row>
    <row r="10" spans="1:13" ht="115" x14ac:dyDescent="0.35">
      <c r="A10" s="10"/>
      <c r="B10" s="37" t="s">
        <v>30</v>
      </c>
      <c r="C10" s="11">
        <v>0.2</v>
      </c>
      <c r="D10" s="6" t="s">
        <v>24</v>
      </c>
      <c r="E10" s="9">
        <f>IF(D10="s",C10,0)</f>
        <v>0</v>
      </c>
      <c r="F10" s="27"/>
      <c r="G10" s="27"/>
      <c r="H10" s="27"/>
      <c r="I10" s="27"/>
      <c r="J10" s="27"/>
      <c r="K10" s="27"/>
      <c r="L10" s="27"/>
      <c r="M10" s="27"/>
    </row>
    <row r="11" spans="1:13" ht="43.5" customHeight="1" x14ac:dyDescent="0.35">
      <c r="B11" s="70" t="s">
        <v>4</v>
      </c>
      <c r="C11" s="71"/>
      <c r="D11" s="72">
        <f>IFERROR(1-(1-E6)*(1-E8)*(1-E10),1-(1-E6)*(1-E10))</f>
        <v>0</v>
      </c>
      <c r="E11" s="72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48" t="s">
        <v>31</v>
      </c>
      <c r="C14" s="48"/>
      <c r="D14" s="48"/>
      <c r="E14" s="48"/>
    </row>
    <row r="15" spans="1:13" ht="60.75" customHeight="1" x14ac:dyDescent="0.35">
      <c r="B15" s="61" t="s">
        <v>36</v>
      </c>
      <c r="C15" s="62"/>
      <c r="D15" s="59">
        <v>14000</v>
      </c>
      <c r="E15" s="60"/>
    </row>
    <row r="16" spans="1:13" x14ac:dyDescent="0.35">
      <c r="B16" s="65" t="s">
        <v>8</v>
      </c>
      <c r="C16" s="66"/>
      <c r="D16" s="52">
        <f>ROUND((1-$D$11)*$D15,0)</f>
        <v>14000</v>
      </c>
      <c r="E16" s="52"/>
    </row>
    <row r="19" spans="2:6" ht="31.5" customHeight="1" x14ac:dyDescent="0.35">
      <c r="B19" s="48" t="s">
        <v>32</v>
      </c>
      <c r="C19" s="63"/>
      <c r="D19" s="63"/>
      <c r="E19" s="64"/>
      <c r="F19" s="17"/>
    </row>
    <row r="20" spans="2:6" ht="61.5" customHeight="1" x14ac:dyDescent="0.35">
      <c r="B20" s="57" t="s">
        <v>34</v>
      </c>
      <c r="C20" s="58"/>
      <c r="D20" s="59">
        <v>700000</v>
      </c>
      <c r="E20" s="60"/>
      <c r="F20" s="4"/>
    </row>
    <row r="21" spans="2:6" ht="51" customHeight="1" x14ac:dyDescent="0.35">
      <c r="B21" s="53" t="s">
        <v>35</v>
      </c>
      <c r="C21" s="53"/>
      <c r="D21" s="7">
        <v>0.24</v>
      </c>
      <c r="E21" s="18"/>
      <c r="F21" s="4"/>
    </row>
    <row r="22" spans="2:6" ht="29.25" customHeight="1" x14ac:dyDescent="0.35">
      <c r="B22" s="53" t="s">
        <v>9</v>
      </c>
      <c r="C22" s="53"/>
      <c r="D22" s="25">
        <v>0.1</v>
      </c>
      <c r="E22" s="2">
        <f>D22*D$20</f>
        <v>70000</v>
      </c>
      <c r="F22" s="4"/>
    </row>
    <row r="23" spans="2:6" ht="29.25" customHeight="1" x14ac:dyDescent="0.35">
      <c r="B23" s="53" t="s">
        <v>12</v>
      </c>
      <c r="C23" s="53"/>
      <c r="D23" s="9">
        <f>IF(D21&gt;10%,MIN(D21-10%,10%),0%)</f>
        <v>0.1</v>
      </c>
      <c r="E23" s="2">
        <f>D23*D$20</f>
        <v>70000</v>
      </c>
    </row>
    <row r="24" spans="2:6" ht="29.25" customHeight="1" x14ac:dyDescent="0.35">
      <c r="B24" s="53" t="s">
        <v>13</v>
      </c>
      <c r="C24" s="53"/>
      <c r="D24" s="9">
        <f>IF(D21&gt;20%,2*(D21-20%),0%)</f>
        <v>7.999999999999996E-2</v>
      </c>
      <c r="E24" s="2">
        <f>D24*D$20</f>
        <v>55999.999999999971</v>
      </c>
    </row>
    <row r="25" spans="2:6" ht="29.25" customHeight="1" x14ac:dyDescent="0.35">
      <c r="B25" s="49" t="s">
        <v>27</v>
      </c>
      <c r="C25" s="49"/>
      <c r="D25" s="50">
        <f>SUM(E22:E24)</f>
        <v>195999.99999999997</v>
      </c>
      <c r="E25" s="50"/>
    </row>
    <row r="26" spans="2:6" ht="30" customHeight="1" x14ac:dyDescent="0.35">
      <c r="B26" s="51" t="s">
        <v>26</v>
      </c>
      <c r="C26" s="51"/>
      <c r="D26" s="52">
        <f>ROUND((1-$D$11)*$D25,0)</f>
        <v>196000</v>
      </c>
      <c r="E26" s="52"/>
    </row>
  </sheetData>
  <mergeCells count="23">
    <mergeCell ref="B19:E19"/>
    <mergeCell ref="B16:C16"/>
    <mergeCell ref="D16:E16"/>
    <mergeCell ref="A6:A7"/>
    <mergeCell ref="E6:E7"/>
    <mergeCell ref="B11:C11"/>
    <mergeCell ref="D11:E11"/>
    <mergeCell ref="B2:E2"/>
    <mergeCell ref="B25:C25"/>
    <mergeCell ref="D25:E25"/>
    <mergeCell ref="B26:C26"/>
    <mergeCell ref="D26:E26"/>
    <mergeCell ref="B21:C21"/>
    <mergeCell ref="B22:C22"/>
    <mergeCell ref="B23:C23"/>
    <mergeCell ref="B3:E3"/>
    <mergeCell ref="B4:E4"/>
    <mergeCell ref="B24:C24"/>
    <mergeCell ref="B20:C20"/>
    <mergeCell ref="D20:E20"/>
    <mergeCell ref="B14:E14"/>
    <mergeCell ref="B15:C15"/>
    <mergeCell ref="D15:E15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COPERTINA</vt:lpstr>
      <vt:lpstr>ISTRUZIONI</vt:lpstr>
      <vt:lpstr>GARANZIE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2025-09-26T14:09:50Z</dcterms:created>
  <dcterms:modified xsi:type="dcterms:W3CDTF">2025-10-06T12:55:32Z</dcterms:modified>
</cp:coreProperties>
</file>